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50" activeTab="0"/>
  </bookViews>
  <sheets>
    <sheet name="Cégnév" sheetId="1" r:id="rId1"/>
    <sheet name="Munka2" sheetId="2" r:id="rId2"/>
    <sheet name="Munka3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<sst xmlns="http://schemas.openxmlformats.org/spreadsheetml/2006/main" count="25" uniqueCount="22">
  <si>
    <t>Bruttó bér</t>
  </si>
  <si>
    <t>Műszakpótlék</t>
  </si>
  <si>
    <t>Túlóra</t>
  </si>
  <si>
    <t>Heti óraszám</t>
  </si>
  <si>
    <t>Korrigált bruttó bér</t>
  </si>
  <si>
    <t>Egyéb bér</t>
  </si>
  <si>
    <t>Foglalkoztató Egészség-biztosítási járulék Természetbeni</t>
  </si>
  <si>
    <t>Munkaerő-piaci járulék</t>
  </si>
  <si>
    <t xml:space="preserve">Foglalkoztató Nyugdíj-biztosítási járulék </t>
  </si>
  <si>
    <t>Biztosított Nyugdíjjáruléka NEM Magán-nyugdíjpénztár</t>
  </si>
  <si>
    <t>Biztosított Egészség-biztosítási járuléka természetbeni</t>
  </si>
  <si>
    <t>Szakképzési hozzájárulás</t>
  </si>
  <si>
    <t>SZJA</t>
  </si>
  <si>
    <t xml:space="preserve">garantált bérminimum </t>
  </si>
  <si>
    <t>minimálbér</t>
  </si>
  <si>
    <t>félszuperbruttó</t>
  </si>
  <si>
    <t>Összes adóteher</t>
  </si>
  <si>
    <t>Mennyibe kerül összesen?</t>
  </si>
  <si>
    <t>Nettó munkabér kifizetés</t>
  </si>
  <si>
    <t>Foglalkoztató Egészség-biztosítási járulék Pénzbeni</t>
  </si>
  <si>
    <t>Biztosított Egészségbiztosítási járuléka pénzbeni</t>
  </si>
  <si>
    <t>Szociális hozzájárulási adó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</si>
</sst>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color indexed="30"/>
      <name val="Arial CE"/>
      <family val="2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7" borderId="11" xfId="0" applyNumberFormat="1" applyFont="1" applyFill="1" applyBorder="1" applyAlignment="1">
      <alignment/>
    </xf>
    <xf numFmtId="3" fontId="1" fillId="24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24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1" fillId="23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1" fillId="23" borderId="20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9" fontId="1" fillId="7" borderId="18" xfId="0" applyNumberFormat="1" applyFont="1" applyFill="1" applyBorder="1" applyAlignment="1">
      <alignment horizontal="center" wrapText="1"/>
    </xf>
    <xf numFmtId="10" fontId="1" fillId="7" borderId="18" xfId="0" applyNumberFormat="1" applyFont="1" applyFill="1" applyBorder="1" applyAlignment="1">
      <alignment horizontal="center" wrapText="1"/>
    </xf>
    <xf numFmtId="10" fontId="1" fillId="24" borderId="18" xfId="0" applyNumberFormat="1" applyFont="1" applyFill="1" applyBorder="1" applyAlignment="1">
      <alignment horizontal="center" wrapText="1"/>
    </xf>
    <xf numFmtId="9" fontId="1" fillId="24" borderId="18" xfId="0" applyNumberFormat="1" applyFont="1" applyFill="1" applyBorder="1" applyAlignment="1">
      <alignment horizontal="center" wrapText="1"/>
    </xf>
    <xf numFmtId="9" fontId="1" fillId="24" borderId="18" xfId="0" applyNumberFormat="1" applyFont="1" applyFill="1" applyBorder="1" applyAlignment="1">
      <alignment horizontal="center"/>
    </xf>
    <xf numFmtId="0" fontId="0" fillId="23" borderId="18" xfId="0" applyFont="1" applyFill="1" applyBorder="1" applyAlignment="1">
      <alignment/>
    </xf>
    <xf numFmtId="0" fontId="0" fillId="23" borderId="19" xfId="0" applyFont="1" applyFill="1" applyBorder="1" applyAlignment="1">
      <alignment/>
    </xf>
    <xf numFmtId="0" fontId="1" fillId="0" borderId="24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7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21" fillId="23" borderId="10" xfId="0" applyNumberFormat="1" applyFont="1" applyFill="1" applyBorder="1" applyAlignment="1">
      <alignment/>
    </xf>
    <xf numFmtId="3" fontId="22" fillId="23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3" fontId="0" fillId="0" borderId="27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7" borderId="27" xfId="0" applyNumberFormat="1" applyFont="1" applyFill="1" applyBorder="1" applyAlignment="1">
      <alignment/>
    </xf>
    <xf numFmtId="3" fontId="0" fillId="24" borderId="27" xfId="0" applyNumberFormat="1" applyFont="1" applyFill="1" applyBorder="1" applyAlignment="1">
      <alignment/>
    </xf>
    <xf numFmtId="3" fontId="21" fillId="23" borderId="27" xfId="0" applyNumberFormat="1" applyFont="1" applyFill="1" applyBorder="1" applyAlignment="1">
      <alignment/>
    </xf>
    <xf numFmtId="3" fontId="22" fillId="23" borderId="28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7" borderId="13" xfId="0" applyNumberFormat="1" applyFont="1" applyFill="1" applyBorder="1" applyAlignment="1">
      <alignment/>
    </xf>
    <xf numFmtId="3" fontId="0" fillId="24" borderId="13" xfId="0" applyNumberFormat="1" applyFont="1" applyFill="1" applyBorder="1" applyAlignment="1">
      <alignment/>
    </xf>
    <xf numFmtId="0" fontId="0" fillId="23" borderId="13" xfId="0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7" borderId="29" xfId="0" applyNumberFormat="1" applyFont="1" applyFill="1" applyBorder="1" applyAlignment="1">
      <alignment/>
    </xf>
    <xf numFmtId="3" fontId="0" fillId="7" borderId="30" xfId="0" applyNumberFormat="1" applyFont="1" applyFill="1" applyBorder="1" applyAlignment="1">
      <alignment/>
    </xf>
    <xf numFmtId="3" fontId="0" fillId="24" borderId="30" xfId="0" applyNumberFormat="1" applyFont="1" applyFill="1" applyBorder="1" applyAlignment="1">
      <alignment/>
    </xf>
    <xf numFmtId="3" fontId="0" fillId="24" borderId="31" xfId="0" applyNumberFormat="1" applyFont="1" applyFill="1" applyBorder="1" applyAlignment="1">
      <alignment/>
    </xf>
    <xf numFmtId="3" fontId="0" fillId="24" borderId="29" xfId="0" applyNumberFormat="1" applyFont="1" applyFill="1" applyBorder="1" applyAlignment="1">
      <alignment/>
    </xf>
    <xf numFmtId="0" fontId="0" fillId="23" borderId="29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7" borderId="32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0" fontId="1" fillId="7" borderId="33" xfId="0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30" sqref="N30"/>
    </sheetView>
  </sheetViews>
  <sheetFormatPr defaultColWidth="9.00390625" defaultRowHeight="12.75"/>
  <cols>
    <col min="1" max="1" width="22.25390625" style="18" bestFit="1" customWidth="1"/>
    <col min="2" max="2" width="8.75390625" style="18" bestFit="1" customWidth="1"/>
    <col min="3" max="3" width="10.00390625" style="18" hidden="1" customWidth="1"/>
    <col min="4" max="4" width="7.625" style="18" hidden="1" customWidth="1"/>
    <col min="5" max="5" width="8.125" style="18" hidden="1" customWidth="1"/>
    <col min="6" max="6" width="7.625" style="18" hidden="1" customWidth="1"/>
    <col min="7" max="7" width="9.625" style="18" bestFit="1" customWidth="1"/>
    <col min="8" max="8" width="14.625" style="18" customWidth="1"/>
    <col min="9" max="9" width="14.75390625" style="18" bestFit="1" customWidth="1"/>
    <col min="10" max="10" width="14.625" style="18" customWidth="1"/>
    <col min="11" max="11" width="11.625" style="18" customWidth="1"/>
    <col min="12" max="12" width="13.625" style="18" customWidth="1"/>
    <col min="13" max="13" width="16.625" style="18" customWidth="1"/>
    <col min="14" max="14" width="15.625" style="18" customWidth="1"/>
    <col min="15" max="15" width="11.625" style="18" customWidth="1"/>
    <col min="16" max="16" width="11.00390625" style="18" customWidth="1"/>
    <col min="17" max="17" width="8.25390625" style="18" bestFit="1" customWidth="1"/>
    <col min="18" max="18" width="10.125" style="18" customWidth="1"/>
    <col min="19" max="20" width="11.75390625" style="18" customWidth="1"/>
    <col min="21" max="16384" width="9.125" style="18" customWidth="1"/>
  </cols>
  <sheetData>
    <row r="1" spans="1:20" ht="63.75">
      <c r="A1" s="7"/>
      <c r="B1" s="8" t="s">
        <v>3</v>
      </c>
      <c r="C1" s="9" t="s">
        <v>0</v>
      </c>
      <c r="D1" s="66" t="s">
        <v>5</v>
      </c>
      <c r="E1" s="66" t="s">
        <v>1</v>
      </c>
      <c r="F1" s="10" t="s">
        <v>2</v>
      </c>
      <c r="G1" s="11" t="s">
        <v>4</v>
      </c>
      <c r="H1" s="12" t="s">
        <v>8</v>
      </c>
      <c r="I1" s="13" t="s">
        <v>6</v>
      </c>
      <c r="J1" s="13" t="s">
        <v>19</v>
      </c>
      <c r="K1" s="14" t="s">
        <v>7</v>
      </c>
      <c r="L1" s="15" t="s">
        <v>11</v>
      </c>
      <c r="M1" s="16" t="s">
        <v>9</v>
      </c>
      <c r="N1" s="16" t="s">
        <v>10</v>
      </c>
      <c r="O1" s="16" t="s">
        <v>20</v>
      </c>
      <c r="P1" s="16" t="s">
        <v>7</v>
      </c>
      <c r="Q1" s="16" t="s">
        <v>12</v>
      </c>
      <c r="R1" s="17" t="s">
        <v>16</v>
      </c>
      <c r="S1" s="17" t="s">
        <v>18</v>
      </c>
      <c r="T1" s="17" t="s">
        <v>17</v>
      </c>
    </row>
    <row r="2" spans="1:20" ht="13.5" thickBot="1">
      <c r="A2" s="19"/>
      <c r="B2" s="20"/>
      <c r="C2" s="21"/>
      <c r="D2" s="22"/>
      <c r="E2" s="22"/>
      <c r="F2" s="23"/>
      <c r="G2" s="24"/>
      <c r="H2" s="74" t="s">
        <v>21</v>
      </c>
      <c r="I2" s="75"/>
      <c r="J2" s="75"/>
      <c r="K2" s="76"/>
      <c r="L2" s="25"/>
      <c r="M2" s="26"/>
      <c r="N2" s="26"/>
      <c r="O2" s="26"/>
      <c r="P2" s="26"/>
      <c r="Q2" s="26"/>
      <c r="R2" s="27"/>
      <c r="S2" s="27"/>
      <c r="T2" s="27"/>
    </row>
    <row r="3" spans="1:20" ht="12.75">
      <c r="A3" s="28"/>
      <c r="B3" s="29"/>
      <c r="C3" s="29"/>
      <c r="D3" s="29"/>
      <c r="E3" s="29"/>
      <c r="F3" s="29"/>
      <c r="G3" s="30"/>
      <c r="H3" s="31">
        <v>0.24</v>
      </c>
      <c r="I3" s="32">
        <v>0.015</v>
      </c>
      <c r="J3" s="32">
        <v>0.005</v>
      </c>
      <c r="K3" s="31">
        <v>0.01</v>
      </c>
      <c r="L3" s="32">
        <v>0.015</v>
      </c>
      <c r="M3" s="33">
        <v>0.1</v>
      </c>
      <c r="N3" s="34">
        <v>0.04</v>
      </c>
      <c r="O3" s="34">
        <v>0.03</v>
      </c>
      <c r="P3" s="33">
        <v>0.015</v>
      </c>
      <c r="Q3" s="35">
        <v>0.16</v>
      </c>
      <c r="R3" s="36"/>
      <c r="S3" s="36"/>
      <c r="T3" s="37"/>
    </row>
    <row r="4" spans="1:20" ht="12.75">
      <c r="A4" s="38" t="s">
        <v>14</v>
      </c>
      <c r="B4" s="39">
        <v>40</v>
      </c>
      <c r="C4" s="67">
        <v>93000</v>
      </c>
      <c r="D4" s="67"/>
      <c r="E4" s="67"/>
      <c r="F4" s="67"/>
      <c r="G4" s="40">
        <v>93000</v>
      </c>
      <c r="H4" s="41">
        <f aca="true" t="shared" si="0" ref="H4:H9">+G4*$H$3</f>
        <v>22320</v>
      </c>
      <c r="I4" s="41">
        <f aca="true" t="shared" si="1" ref="I4:I9">+G4*$I$3</f>
        <v>1395</v>
      </c>
      <c r="J4" s="41">
        <f aca="true" t="shared" si="2" ref="J4:J9">+G4*$J$3</f>
        <v>465</v>
      </c>
      <c r="K4" s="41">
        <f aca="true" t="shared" si="3" ref="K4:K9">+G4*$K$3</f>
        <v>930</v>
      </c>
      <c r="L4" s="41">
        <f>+G4*$L$3</f>
        <v>1395</v>
      </c>
      <c r="M4" s="42">
        <f aca="true" t="shared" si="4" ref="M4:M10">+G4*$M$3</f>
        <v>9300</v>
      </c>
      <c r="N4" s="42">
        <f>+G4*$N$3</f>
        <v>3720</v>
      </c>
      <c r="O4" s="42">
        <f>+G4*$O$3</f>
        <v>2790</v>
      </c>
      <c r="P4" s="42">
        <f>+G4*$P$3</f>
        <v>1395</v>
      </c>
      <c r="Q4" s="42">
        <f>+G4*$Q$3</f>
        <v>14880</v>
      </c>
      <c r="R4" s="43">
        <f>SUM(H4:Q4)</f>
        <v>58590</v>
      </c>
      <c r="S4" s="43">
        <f>+G4-M4-N4-O4-P4-Q4</f>
        <v>60915</v>
      </c>
      <c r="T4" s="44">
        <f>SUM(H4:Q4,S4)</f>
        <v>119505</v>
      </c>
    </row>
    <row r="5" spans="1:20" ht="12.75">
      <c r="A5" s="38" t="s">
        <v>14</v>
      </c>
      <c r="B5" s="39">
        <v>20</v>
      </c>
      <c r="C5" s="67">
        <v>46500</v>
      </c>
      <c r="D5" s="67"/>
      <c r="E5" s="67"/>
      <c r="F5" s="67"/>
      <c r="G5" s="40">
        <v>46500</v>
      </c>
      <c r="H5" s="41">
        <f t="shared" si="0"/>
        <v>11160</v>
      </c>
      <c r="I5" s="41">
        <f t="shared" si="1"/>
        <v>697.5</v>
      </c>
      <c r="J5" s="41">
        <f t="shared" si="2"/>
        <v>232.5</v>
      </c>
      <c r="K5" s="41">
        <f t="shared" si="3"/>
        <v>465</v>
      </c>
      <c r="L5" s="41">
        <f aca="true" t="shared" si="5" ref="L5:L10">+G5*$L$3</f>
        <v>697.5</v>
      </c>
      <c r="M5" s="42">
        <f t="shared" si="4"/>
        <v>4650</v>
      </c>
      <c r="N5" s="42">
        <f aca="true" t="shared" si="6" ref="N5:N10">+G5*$N$3</f>
        <v>1860</v>
      </c>
      <c r="O5" s="42">
        <f aca="true" t="shared" si="7" ref="O5:O10">+G5*$O$3</f>
        <v>1395</v>
      </c>
      <c r="P5" s="42">
        <f aca="true" t="shared" si="8" ref="P5:P10">+G5*$P$3</f>
        <v>697.5</v>
      </c>
      <c r="Q5" s="42">
        <f aca="true" t="shared" si="9" ref="Q5:Q10">+G5*$Q$3</f>
        <v>7440</v>
      </c>
      <c r="R5" s="43">
        <f>SUM(H5:Q5)</f>
        <v>29295</v>
      </c>
      <c r="S5" s="43">
        <f>+G5-M5-N5-O5-P5-Q5</f>
        <v>30457.5</v>
      </c>
      <c r="T5" s="44">
        <f>SUM(H5:Q5,S5)</f>
        <v>59752.5</v>
      </c>
    </row>
    <row r="6" spans="1:20" ht="12.75">
      <c r="A6" s="38" t="s">
        <v>13</v>
      </c>
      <c r="B6" s="39">
        <v>40</v>
      </c>
      <c r="C6" s="67">
        <v>108000</v>
      </c>
      <c r="D6" s="67"/>
      <c r="E6" s="67"/>
      <c r="F6" s="67"/>
      <c r="G6" s="40">
        <v>108000</v>
      </c>
      <c r="H6" s="41">
        <f t="shared" si="0"/>
        <v>25920</v>
      </c>
      <c r="I6" s="41">
        <f t="shared" si="1"/>
        <v>1620</v>
      </c>
      <c r="J6" s="41">
        <f t="shared" si="2"/>
        <v>540</v>
      </c>
      <c r="K6" s="41">
        <f t="shared" si="3"/>
        <v>1080</v>
      </c>
      <c r="L6" s="41">
        <f t="shared" si="5"/>
        <v>1620</v>
      </c>
      <c r="M6" s="42">
        <f t="shared" si="4"/>
        <v>10800</v>
      </c>
      <c r="N6" s="42">
        <f t="shared" si="6"/>
        <v>4320</v>
      </c>
      <c r="O6" s="42">
        <f t="shared" si="7"/>
        <v>3240</v>
      </c>
      <c r="P6" s="42">
        <f t="shared" si="8"/>
        <v>1620</v>
      </c>
      <c r="Q6" s="42">
        <f t="shared" si="9"/>
        <v>17280</v>
      </c>
      <c r="R6" s="43">
        <f>SUM(H6:Q6)</f>
        <v>68040</v>
      </c>
      <c r="S6" s="43">
        <f>+G6-M6-N6-O6-P6-Q6</f>
        <v>70740</v>
      </c>
      <c r="T6" s="44">
        <f>SUM(H6:Q6,S6)</f>
        <v>138780</v>
      </c>
    </row>
    <row r="7" spans="1:20" ht="12.75">
      <c r="A7" s="38" t="s">
        <v>13</v>
      </c>
      <c r="B7" s="39">
        <v>20</v>
      </c>
      <c r="C7" s="67">
        <v>54000</v>
      </c>
      <c r="D7" s="67"/>
      <c r="E7" s="67"/>
      <c r="F7" s="67"/>
      <c r="G7" s="40">
        <f>SUM(C7:F7)</f>
        <v>54000</v>
      </c>
      <c r="H7" s="41">
        <f t="shared" si="0"/>
        <v>12960</v>
      </c>
      <c r="I7" s="41">
        <f t="shared" si="1"/>
        <v>810</v>
      </c>
      <c r="J7" s="41">
        <f t="shared" si="2"/>
        <v>270</v>
      </c>
      <c r="K7" s="41">
        <f t="shared" si="3"/>
        <v>540</v>
      </c>
      <c r="L7" s="41">
        <f t="shared" si="5"/>
        <v>810</v>
      </c>
      <c r="M7" s="42">
        <f t="shared" si="4"/>
        <v>5400</v>
      </c>
      <c r="N7" s="42">
        <f t="shared" si="6"/>
        <v>2160</v>
      </c>
      <c r="O7" s="42">
        <f t="shared" si="7"/>
        <v>1620</v>
      </c>
      <c r="P7" s="42">
        <f t="shared" si="8"/>
        <v>810</v>
      </c>
      <c r="Q7" s="42">
        <f t="shared" si="9"/>
        <v>8640</v>
      </c>
      <c r="R7" s="43">
        <f>SUM(H7:Q7)</f>
        <v>34020</v>
      </c>
      <c r="S7" s="43">
        <f>+G7-M7-N7-O7-P7-Q7</f>
        <v>35370</v>
      </c>
      <c r="T7" s="44">
        <f>SUM(H7:Q7,S7)</f>
        <v>69390</v>
      </c>
    </row>
    <row r="8" spans="1:20" ht="13.5" thickBot="1">
      <c r="A8" s="45" t="s">
        <v>15</v>
      </c>
      <c r="B8" s="46">
        <v>40</v>
      </c>
      <c r="C8" s="68">
        <v>202000</v>
      </c>
      <c r="D8" s="68"/>
      <c r="E8" s="68"/>
      <c r="F8" s="68"/>
      <c r="G8" s="47">
        <f>SUM(C8:F8)</f>
        <v>202000</v>
      </c>
      <c r="H8" s="48">
        <f t="shared" si="0"/>
        <v>48480</v>
      </c>
      <c r="I8" s="48">
        <f t="shared" si="1"/>
        <v>3030</v>
      </c>
      <c r="J8" s="48">
        <f t="shared" si="2"/>
        <v>1010</v>
      </c>
      <c r="K8" s="48">
        <f t="shared" si="3"/>
        <v>2020</v>
      </c>
      <c r="L8" s="48">
        <f t="shared" si="5"/>
        <v>3030</v>
      </c>
      <c r="M8" s="49">
        <f t="shared" si="4"/>
        <v>20200</v>
      </c>
      <c r="N8" s="49">
        <f t="shared" si="6"/>
        <v>8080</v>
      </c>
      <c r="O8" s="49">
        <f t="shared" si="7"/>
        <v>6060</v>
      </c>
      <c r="P8" s="49">
        <f t="shared" si="8"/>
        <v>3030</v>
      </c>
      <c r="Q8" s="49">
        <f>+(G8*1.27)*$Q$3</f>
        <v>41046.4</v>
      </c>
      <c r="R8" s="50">
        <f>SUM(H8:Q8)</f>
        <v>135986.4</v>
      </c>
      <c r="S8" s="50">
        <f>+G8-M8-N8-O8-P8-Q8</f>
        <v>123583.6</v>
      </c>
      <c r="T8" s="51">
        <f>SUM(H8:Q8,S8)</f>
        <v>259570</v>
      </c>
    </row>
    <row r="9" spans="1:20" ht="12.75" hidden="1">
      <c r="A9" s="6"/>
      <c r="B9" s="52"/>
      <c r="C9" s="53"/>
      <c r="D9" s="70"/>
      <c r="E9" s="70"/>
      <c r="F9" s="70"/>
      <c r="G9" s="53">
        <f>SUM(C9:F9)</f>
        <v>0</v>
      </c>
      <c r="H9" s="54">
        <f t="shared" si="0"/>
        <v>0</v>
      </c>
      <c r="I9" s="54">
        <f t="shared" si="1"/>
        <v>0</v>
      </c>
      <c r="J9" s="54">
        <f t="shared" si="2"/>
        <v>0</v>
      </c>
      <c r="K9" s="54">
        <f t="shared" si="3"/>
        <v>0</v>
      </c>
      <c r="L9" s="54">
        <f t="shared" si="5"/>
        <v>0</v>
      </c>
      <c r="M9" s="55">
        <f t="shared" si="4"/>
        <v>0</v>
      </c>
      <c r="N9" s="55">
        <f t="shared" si="6"/>
        <v>0</v>
      </c>
      <c r="O9" s="55">
        <f t="shared" si="7"/>
        <v>0</v>
      </c>
      <c r="P9" s="55">
        <f t="shared" si="8"/>
        <v>0</v>
      </c>
      <c r="Q9" s="55">
        <f t="shared" si="9"/>
        <v>0</v>
      </c>
      <c r="R9" s="56"/>
      <c r="S9" s="56"/>
      <c r="T9" s="56"/>
    </row>
    <row r="10" spans="1:18" ht="12.75" hidden="1">
      <c r="A10" s="6"/>
      <c r="B10" s="52"/>
      <c r="C10" s="53"/>
      <c r="D10" s="70"/>
      <c r="E10" s="70"/>
      <c r="F10" s="70"/>
      <c r="G10" s="57">
        <f>SUM(C10:F10)</f>
        <v>0</v>
      </c>
      <c r="H10" s="58">
        <f>+G10*$H$3</f>
        <v>0</v>
      </c>
      <c r="I10" s="58">
        <f>+G10*$I$3</f>
        <v>0</v>
      </c>
      <c r="J10" s="58">
        <f>+G10*$J$3</f>
        <v>0</v>
      </c>
      <c r="K10" s="58">
        <f>+G10*$K$3</f>
        <v>0</v>
      </c>
      <c r="L10" s="59">
        <f t="shared" si="5"/>
        <v>0</v>
      </c>
      <c r="M10" s="60">
        <f t="shared" si="4"/>
        <v>0</v>
      </c>
      <c r="N10" s="61">
        <f t="shared" si="6"/>
        <v>0</v>
      </c>
      <c r="O10" s="62">
        <f t="shared" si="7"/>
        <v>0</v>
      </c>
      <c r="P10" s="62">
        <f t="shared" si="8"/>
        <v>0</v>
      </c>
      <c r="Q10" s="60">
        <f t="shared" si="9"/>
        <v>0</v>
      </c>
      <c r="R10" s="63"/>
    </row>
    <row r="11" spans="3:18" ht="13.5" hidden="1" thickBot="1">
      <c r="C11" s="1">
        <f>SUM(C4:C10)</f>
        <v>503500</v>
      </c>
      <c r="D11" s="71">
        <f>SUM(D4:D10)</f>
        <v>0</v>
      </c>
      <c r="E11" s="71">
        <f>SUM(E4:E10)</f>
        <v>0</v>
      </c>
      <c r="F11" s="72">
        <f>SUM(F4:F10)</f>
        <v>0</v>
      </c>
      <c r="G11" s="4">
        <f>SUM(G4:G10)</f>
        <v>503500</v>
      </c>
      <c r="H11" s="2">
        <f>+G11*$H$3</f>
        <v>120840</v>
      </c>
      <c r="I11" s="2">
        <f>+G11*I3</f>
        <v>7552.5</v>
      </c>
      <c r="J11" s="2">
        <f>+G11*J3</f>
        <v>2517.5</v>
      </c>
      <c r="K11" s="2">
        <f>+G11*K3</f>
        <v>5035</v>
      </c>
      <c r="L11" s="2">
        <f>SUM(L4:L10)</f>
        <v>7552.5</v>
      </c>
      <c r="M11" s="3">
        <f>SUM(M4:M10)</f>
        <v>50350</v>
      </c>
      <c r="N11" s="3">
        <f>+G11*N3</f>
        <v>20140</v>
      </c>
      <c r="O11" s="3">
        <f>+G11*O3</f>
        <v>15105</v>
      </c>
      <c r="P11" s="3">
        <f>+G11*P3</f>
        <v>7552.5</v>
      </c>
      <c r="Q11" s="5">
        <f>+G11*Q3</f>
        <v>80560</v>
      </c>
      <c r="R11" s="64"/>
    </row>
    <row r="12" spans="3:13" ht="12.75">
      <c r="C12" s="65"/>
      <c r="D12" s="73"/>
      <c r="E12" s="73"/>
      <c r="F12" s="73"/>
      <c r="G12" s="65"/>
      <c r="H12" s="65"/>
      <c r="I12" s="65"/>
      <c r="J12" s="65"/>
      <c r="K12" s="65"/>
      <c r="L12" s="65"/>
      <c r="M12" s="65"/>
    </row>
    <row r="13" spans="3:6" ht="12.75">
      <c r="C13" s="69"/>
      <c r="D13" s="69"/>
      <c r="E13" s="69"/>
      <c r="F13" s="69"/>
    </row>
  </sheetData>
  <sheetProtection/>
  <mergeCells count="1">
    <mergeCell ref="H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2012-01-09T16:03:05Z</cp:lastPrinted>
  <dcterms:created xsi:type="dcterms:W3CDTF">2010-01-23T15:42:44Z</dcterms:created>
  <dcterms:modified xsi:type="dcterms:W3CDTF">2012-01-10T15:45:56Z</dcterms:modified>
  <cp:category/>
  <cp:version/>
  <cp:contentType/>
  <cp:contentStatus/>
</cp:coreProperties>
</file>